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1_1" sheetId="1" r:id="rId1"/>
    <sheet name="1_2" sheetId="2" r:id="rId2"/>
    <sheet name="1_3" sheetId="3" r:id="rId3"/>
  </sheets>
  <externalReferences>
    <externalReference r:id="rId6"/>
    <externalReference r:id="rId7"/>
    <externalReference r:id="rId8"/>
    <externalReference r:id="rId9"/>
  </externalReferences>
  <definedNames>
    <definedName name="TABLE" localSheetId="1">'1_2'!$A$3:$F$27</definedName>
    <definedName name="TABLE" localSheetId="2">'1_3'!#REF!</definedName>
    <definedName name="_xlnm.Print_Titles" localSheetId="1">'1_2'!$1:$1</definedName>
    <definedName name="_xlnm.Print_Area" localSheetId="1">'1_2'!$A$1:$F$27</definedName>
    <definedName name="_xlnm.Print_Area" localSheetId="2">'1_3'!$A$1:$I$12</definedName>
  </definedNames>
  <calcPr fullCalcOnLoad="1"/>
</workbook>
</file>

<file path=xl/sharedStrings.xml><?xml version="1.0" encoding="utf-8"?>
<sst xmlns="http://schemas.openxmlformats.org/spreadsheetml/2006/main" count="121" uniqueCount="89">
  <si>
    <t>Наименование показателей</t>
  </si>
  <si>
    <t>Единица измерения</t>
  </si>
  <si>
    <t>1.</t>
  </si>
  <si>
    <t>2.</t>
  </si>
  <si>
    <t>процент</t>
  </si>
  <si>
    <t>3.</t>
  </si>
  <si>
    <t>МВт</t>
  </si>
  <si>
    <t>4.</t>
  </si>
  <si>
    <t>№ 
п/п</t>
  </si>
  <si>
    <t>7.</t>
  </si>
  <si>
    <t>11.</t>
  </si>
  <si>
    <t>Раздел 2. Основные показатели деятельности генерирующих объектов</t>
  </si>
  <si>
    <t>Установленная мощность</t>
  </si>
  <si>
    <t>Производство электрической энергии</t>
  </si>
  <si>
    <t>млн. кВт·ч</t>
  </si>
  <si>
    <t>Полезный отпуск электрической энергии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</si>
  <si>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</si>
  <si>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</si>
  <si>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</si>
  <si>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</si>
  <si>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</si>
  <si>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</si>
  <si>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Расходы на производство - всего</t>
  </si>
  <si>
    <t>относимые на электрическую энергию</t>
  </si>
  <si>
    <t>относимые на электрическую мощность</t>
  </si>
  <si>
    <t>Необходимые расходы из прибыли - всего</t>
  </si>
  <si>
    <t>Капитальные вложения из прибыли (с учетом налога на прибыль) - всего</t>
  </si>
  <si>
    <t>руб./МВт в мес.</t>
  </si>
  <si>
    <t>цена на генерирующую мощность</t>
  </si>
  <si>
    <t>4.2.</t>
  </si>
  <si>
    <t>руб./тыс. кВт·ч</t>
  </si>
  <si>
    <t>в том числе топливная составляющая</t>
  </si>
  <si>
    <t>цена на электрическую энергию</t>
  </si>
  <si>
    <t>4.1.</t>
  </si>
  <si>
    <t>Для генерирующих объектов</t>
  </si>
  <si>
    <t>2-е полу-годие</t>
  </si>
  <si>
    <t>1-е полу-годие</t>
  </si>
  <si>
    <t>Единица изменения</t>
  </si>
  <si>
    <t>Раздел 3. Цены (тарифы) по регулируемым видам деятельности организации</t>
  </si>
  <si>
    <t>Полное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</si>
  <si>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</si>
  <si>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</si>
  <si>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</si>
  <si>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</si>
  <si>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</si>
  <si>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</si>
  <si>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</si>
  <si>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</si>
  <si>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1. Информация об организации</t>
  </si>
  <si>
    <t>Сокращенное наименование</t>
  </si>
  <si>
    <t>ПРЕДЛОЖЕНИЕ</t>
  </si>
  <si>
    <t>Чистая прибыль (убыток) по регулируемой деятельности</t>
  </si>
  <si>
    <t>Рентабельность продаж (величина прибыли от продажи в каждом рубле выручки) по регулируемой деятельности</t>
  </si>
  <si>
    <t>Средняя располагаемая мощность в регулируемом периоде</t>
  </si>
  <si>
    <t>Акционерное общество "Нижне-Бурейская ГЭС"</t>
  </si>
  <si>
    <t xml:space="preserve">Акционерное общество "Нижне-Бурейская ГЭС"
</t>
  </si>
  <si>
    <t>АО "Нижне-Бурейская ГЭС"</t>
  </si>
  <si>
    <t>676720, РФ, Амурская область, Бурейский район, пгт. Новобурейский, мкр. Гидростроителей, стр. 2, литер 3</t>
  </si>
  <si>
    <t xml:space="preserve">2813006299
</t>
  </si>
  <si>
    <t xml:space="preserve">281301001
</t>
  </si>
  <si>
    <t>Гаркин Александр Сергеевич</t>
  </si>
  <si>
    <t>nbges@rushydro.ru</t>
  </si>
  <si>
    <t>-</t>
  </si>
  <si>
    <t xml:space="preserve">+7 (41634) 27-733, +7 (41634) 27-777
</t>
  </si>
  <si>
    <t>Фактические показатели 
за 2018 год*</t>
  </si>
  <si>
    <t>Предложения 
на 2019 год</t>
  </si>
  <si>
    <t>Предложения на 2019 год</t>
  </si>
  <si>
    <t>Фактические показатели за 2018 год*</t>
  </si>
  <si>
    <t>Реквизиты инвестиционной программы АО "Нижне-Бурейская ГЭС"</t>
  </si>
  <si>
    <t>9.</t>
  </si>
  <si>
    <t>Амортизация</t>
  </si>
  <si>
    <t>5.</t>
  </si>
  <si>
    <t>5.1.</t>
  </si>
  <si>
    <t>5.2.</t>
  </si>
  <si>
    <t>6.</t>
  </si>
  <si>
    <t>8.</t>
  </si>
  <si>
    <t>8.1.</t>
  </si>
  <si>
    <t>8.2.</t>
  </si>
  <si>
    <t>9.1.</t>
  </si>
  <si>
    <t>9.2.</t>
  </si>
  <si>
    <t>10.</t>
  </si>
  <si>
    <t>12.</t>
  </si>
  <si>
    <t>Предложения 
на 2020 год</t>
  </si>
  <si>
    <t>Предложения на 2020 год</t>
  </si>
  <si>
    <t>* показатели на  2018 год отсутствуют, в связи с вводом станции со 2 полугодия 2019 года</t>
  </si>
  <si>
    <t>* показатели на 2018 год отсутствуют в связи с вводом станции со второго полугодия 2019 года</t>
  </si>
  <si>
    <t>Протоколом заседания Совета директоров ПАО "РусГидро" от 25.12.2018 № 282 утвержден консолидированный Бизнес-план (в том числе консолидированная Инвестиционная программа) Группы РусГидро на 2019-2023 годы.</t>
  </si>
  <si>
    <t>x</t>
  </si>
  <si>
    <t>о размере цен (тарифов) на электрическую энергию (мощность), поставляемую в неценовых зонах оптового рынка, на 2019 год и 2020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</si>
</sst>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0.0000000"/>
    <numFmt numFmtId="181" formatCode="#,##0.000"/>
    <numFmt numFmtId="182" formatCode="#,##0.0000"/>
    <numFmt numFmtId="183" formatCode="[$-FC19]d\ mmmm\ yyyy\ &quot;г.&quot;"/>
    <numFmt numFmtId="184" formatCode="0.0;\-0.0;&quot;-&quot;"/>
    <numFmt numFmtId="185" formatCode="0.0;&quot;-&quot;"/>
    <numFmt numFmtId="186" formatCode="0.0000"/>
    <numFmt numFmtId="187" formatCode="0.000"/>
    <numFmt numFmtId="188" formatCode="0.0"/>
    <numFmt numFmtId="189" formatCode="&quot;$&quot;#,##0_);[Red]\(&quot;$&quot;#,##0\)"/>
    <numFmt numFmtId="190" formatCode="_-* #,##0.00[$€-1]_-;\-* #,##0.00[$€-1]_-;_-* &quot;-&quot;??[$€-1]_-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7.7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2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8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190" fontId="22" fillId="0" borderId="0">
      <alignment/>
      <protection/>
    </xf>
    <xf numFmtId="0" fontId="22" fillId="0" borderId="0">
      <alignment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5" fillId="0" borderId="1" applyNumberFormat="0" applyAlignment="0">
      <protection locked="0"/>
    </xf>
    <xf numFmtId="189" fontId="26" fillId="0" borderId="0" applyFont="0" applyFill="0" applyBorder="0" applyAlignment="0" applyProtection="0"/>
    <xf numFmtId="178" fontId="25" fillId="16" borderId="0">
      <alignment/>
      <protection locked="0"/>
    </xf>
    <xf numFmtId="0" fontId="33" fillId="0" borderId="0" applyFill="0" applyBorder="0" applyProtection="0">
      <alignment vertical="center"/>
    </xf>
    <xf numFmtId="181" fontId="25" fillId="16" borderId="0">
      <alignment/>
      <protection locked="0"/>
    </xf>
    <xf numFmtId="182" fontId="25" fillId="16" borderId="0">
      <alignment/>
      <protection locked="0"/>
    </xf>
    <xf numFmtId="0" fontId="34" fillId="0" borderId="0" applyNumberFormat="0" applyFill="0" applyBorder="0" applyAlignment="0" applyProtection="0"/>
    <xf numFmtId="0" fontId="35" fillId="17" borderId="1" applyNumberFormat="0" applyAlignment="0">
      <protection/>
    </xf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33" fillId="0" borderId="0" applyFill="0" applyBorder="0" applyProtection="0">
      <alignment vertical="center"/>
    </xf>
    <xf numFmtId="0" fontId="33" fillId="0" borderId="0" applyFill="0" applyBorder="0" applyProtection="0">
      <alignment vertical="center"/>
    </xf>
    <xf numFmtId="49" fontId="36" fillId="18" borderId="2" applyNumberFormat="0">
      <alignment horizontal="center" vertical="center"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17" borderId="3" applyNumberFormat="0" applyAlignment="0" applyProtection="0"/>
    <xf numFmtId="0" fontId="8" fillId="17" borderId="1" applyNumberFormat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7" applyBorder="0">
      <alignment horizontal="center" vertical="center" wrapText="1"/>
      <protection/>
    </xf>
    <xf numFmtId="4" fontId="25" fillId="16" borderId="8" applyBorder="0">
      <alignment horizontal="right"/>
      <protection/>
    </xf>
    <xf numFmtId="0" fontId="12" fillId="0" borderId="9" applyNumberFormat="0" applyFill="0" applyAlignment="0" applyProtection="0"/>
    <xf numFmtId="0" fontId="13" fillId="18" borderId="10" applyNumberFormat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49" fontId="25" fillId="0" borderId="0" applyBorder="0">
      <alignment vertical="top"/>
      <protection/>
    </xf>
    <xf numFmtId="0" fontId="22" fillId="0" borderId="0">
      <alignment/>
      <protection/>
    </xf>
    <xf numFmtId="0" fontId="37" fillId="10" borderId="0" applyNumberFormat="0" applyBorder="0" applyAlignment="0"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10" borderId="0" applyBorder="0">
      <alignment vertical="top"/>
      <protection/>
    </xf>
    <xf numFmtId="49" fontId="25" fillId="1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5" fillId="4" borderId="0" applyBorder="0">
      <alignment horizontal="right"/>
      <protection/>
    </xf>
    <xf numFmtId="4" fontId="25" fillId="4" borderId="8" applyFont="0" applyBorder="0">
      <alignment horizontal="right"/>
      <protection/>
    </xf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44" fillId="0" borderId="0" xfId="0" applyFont="1" applyAlignment="1">
      <alignment horizontal="center" wrapText="1"/>
    </xf>
    <xf numFmtId="4" fontId="44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4" fontId="21" fillId="0" borderId="8" xfId="99" applyNumberFormat="1" applyFont="1" applyBorder="1" applyAlignment="1">
      <alignment horizontal="center" vertical="center" wrapText="1"/>
      <protection/>
    </xf>
    <xf numFmtId="0" fontId="21" fillId="0" borderId="8" xfId="99" applyFont="1" applyBorder="1" applyAlignment="1">
      <alignment horizontal="center" vertical="top" wrapText="1"/>
      <protection/>
    </xf>
    <xf numFmtId="0" fontId="21" fillId="0" borderId="8" xfId="99" applyFont="1" applyBorder="1" applyAlignment="1">
      <alignment horizontal="left" vertical="top" wrapText="1"/>
      <protection/>
    </xf>
    <xf numFmtId="4" fontId="21" fillId="0" borderId="8" xfId="99" applyNumberFormat="1" applyFont="1" applyBorder="1" applyAlignment="1">
      <alignment horizontal="center" vertical="top"/>
      <protection/>
    </xf>
    <xf numFmtId="178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0" fontId="21" fillId="0" borderId="0" xfId="98" applyFont="1" applyBorder="1" applyAlignment="1">
      <alignment horizontal="center" vertical="top" wrapText="1"/>
      <protection/>
    </xf>
    <xf numFmtId="0" fontId="21" fillId="0" borderId="0" xfId="98" applyFont="1" applyBorder="1" applyAlignment="1">
      <alignment horizontal="left" vertical="top" wrapText="1"/>
      <protection/>
    </xf>
    <xf numFmtId="0" fontId="21" fillId="0" borderId="0" xfId="98" applyFont="1" applyAlignment="1">
      <alignment horizontal="center" vertical="top" wrapText="1"/>
      <protection/>
    </xf>
    <xf numFmtId="0" fontId="21" fillId="0" borderId="0" xfId="98" applyFont="1" applyAlignment="1">
      <alignment horizontal="left" vertical="top" wrapText="1"/>
      <protection/>
    </xf>
    <xf numFmtId="0" fontId="21" fillId="0" borderId="15" xfId="98" applyFont="1" applyBorder="1" applyAlignment="1">
      <alignment horizontal="center" vertical="top" wrapText="1"/>
      <protection/>
    </xf>
    <xf numFmtId="0" fontId="21" fillId="0" borderId="15" xfId="98" applyFont="1" applyBorder="1" applyAlignment="1">
      <alignment horizontal="left" vertical="top" wrapText="1"/>
      <protection/>
    </xf>
    <xf numFmtId="178" fontId="2" fillId="0" borderId="0" xfId="0" applyNumberFormat="1" applyFont="1" applyAlignment="1">
      <alignment wrapText="1"/>
    </xf>
    <xf numFmtId="178" fontId="2" fillId="0" borderId="0" xfId="0" applyNumberFormat="1" applyFont="1" applyFill="1" applyAlignment="1">
      <alignment horizontal="center" vertical="top"/>
    </xf>
    <xf numFmtId="0" fontId="42" fillId="0" borderId="0" xfId="72" applyAlignment="1">
      <alignment vertical="top" wrapText="1"/>
    </xf>
    <xf numFmtId="4" fontId="21" fillId="0" borderId="8" xfId="99" applyNumberFormat="1" applyFont="1" applyFill="1" applyBorder="1" applyAlignment="1">
      <alignment horizontal="center" vertical="top"/>
      <protection/>
    </xf>
    <xf numFmtId="178" fontId="1" fillId="0" borderId="0" xfId="0" applyNumberFormat="1" applyFont="1" applyAlignment="1">
      <alignment vertical="top"/>
    </xf>
    <xf numFmtId="184" fontId="2" fillId="0" borderId="0" xfId="0" applyNumberFormat="1" applyFont="1" applyFill="1" applyAlignment="1">
      <alignment horizontal="center" vertical="top"/>
    </xf>
    <xf numFmtId="178" fontId="2" fillId="0" borderId="16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9" fontId="1" fillId="0" borderId="0" xfId="104" applyFont="1" applyAlignment="1">
      <alignment vertical="top"/>
    </xf>
    <xf numFmtId="0" fontId="21" fillId="0" borderId="0" xfId="98" applyFont="1" applyFill="1" applyAlignment="1">
      <alignment horizontal="center" vertical="top" wrapText="1"/>
      <protection/>
    </xf>
    <xf numFmtId="0" fontId="21" fillId="0" borderId="0" xfId="98" applyFont="1" applyFill="1" applyAlignment="1">
      <alignment horizontal="left" vertical="top" wrapText="1"/>
      <protection/>
    </xf>
    <xf numFmtId="0" fontId="1" fillId="0" borderId="0" xfId="0" applyFont="1" applyFill="1" applyAlignment="1">
      <alignment vertical="top"/>
    </xf>
    <xf numFmtId="178" fontId="1" fillId="0" borderId="0" xfId="0" applyNumberFormat="1" applyFont="1" applyFill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178" fontId="23" fillId="0" borderId="15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21" fillId="0" borderId="8" xfId="99" applyFont="1" applyBorder="1" applyAlignment="1">
      <alignment horizontal="center" vertical="center" wrapText="1"/>
      <protection/>
    </xf>
    <xf numFmtId="4" fontId="21" fillId="0" borderId="8" xfId="99" applyNumberFormat="1" applyFont="1" applyBorder="1" applyAlignment="1">
      <alignment horizontal="center" vertical="center" wrapText="1"/>
      <protection/>
    </xf>
  </cellXfs>
  <cellStyles count="10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2 2" xfId="74"/>
    <cellStyle name="Гиперссылка 3" xfId="75"/>
    <cellStyle name="Гиперссылка 4" xfId="76"/>
    <cellStyle name="Гиперссылка 5" xfId="77"/>
    <cellStyle name="Currency" xfId="78"/>
    <cellStyle name="Currency [0]" xfId="79"/>
    <cellStyle name="Заголовок" xfId="80"/>
    <cellStyle name="Заголовок 1" xfId="81"/>
    <cellStyle name="Заголовок 2" xfId="82"/>
    <cellStyle name="Заголовок 3" xfId="83"/>
    <cellStyle name="Заголовок 4" xfId="84"/>
    <cellStyle name="ЗаголовокСтолбца" xfId="85"/>
    <cellStyle name="Значение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2" xfId="92"/>
    <cellStyle name="Обычный 2 2" xfId="93"/>
    <cellStyle name="Обычный 3" xfId="94"/>
    <cellStyle name="Обычный 3 2" xfId="95"/>
    <cellStyle name="Обычный 3 3" xfId="96"/>
    <cellStyle name="Обычный 3 3 2" xfId="97"/>
    <cellStyle name="Обычный_стр.1_10" xfId="98"/>
    <cellStyle name="Обычный_стр.1_5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Процентный 2" xfId="105"/>
    <cellStyle name="Связанная ячейка" xfId="106"/>
    <cellStyle name="Стиль 1" xfId="107"/>
    <cellStyle name="Текст предупреждения" xfId="108"/>
    <cellStyle name="Comma" xfId="109"/>
    <cellStyle name="Comma [0]" xfId="110"/>
    <cellStyle name="Формула" xfId="111"/>
    <cellStyle name="ФормулаНаКонтроль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3;&#1041;&#1043;&#1069;&#1057;%202019%20(0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3;&#1041;&#1043;&#1069;&#1057;.2020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41;&#1083;&#1086;&#1082;%20&#1060;&#1069;&#1059;\&#1044;&#1077;&#1087;&#1072;&#1088;&#1090;&#1072;&#1084;&#1077;&#1085;&#1090;%20&#1101;&#1082;&#1086;&#1085;&#1086;&#1084;&#1080;&#1095;&#1077;&#1089;&#1082;&#1086;&#1075;&#1086;%20&#1087;&#1083;&#1072;&#1085;&#1080;&#1088;&#1086;&#1074;&#1072;&#1085;&#1080;&#1103;\&#1060;&#1086;&#1088;&#1084;&#1080;&#1088;&#1086;&#1074;&#1072;&#1085;&#1080;&#1077;%20&#1094;&#1077;&#1085;%20&#1080;%20&#1087;&#1088;&#1086;&#1075;&#1085;&#1086;&#1079;&#1086;&#1074;\&#1058;&#1072;&#1088;&#1080;&#1092;&#1085;&#1072;&#1103;%20&#1082;&#1072;&#1084;&#1087;&#1072;&#1085;&#1080;&#1103;%202020\&#1058;&#1072;&#1088;&#1080;&#1092;&#1099;\&#1053;&#1041;&#1043;&#1069;&#1057;\&#1053;&#1041;&#1043;&#1069;&#1057;%202020(v1%200)_28.08.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41;&#1083;&#1086;&#1082;%20&#1060;&#1069;&#1059;\&#1044;&#1077;&#1087;&#1072;&#1088;&#1090;&#1072;&#1084;&#1077;&#1085;&#1090;%20&#1101;&#1082;&#1086;&#1085;&#1086;&#1084;&#1080;&#1095;&#1077;&#1089;&#1082;&#1086;&#1075;&#1086;%20&#1087;&#1083;&#1072;&#1085;&#1080;&#1088;&#1086;&#1074;&#1072;&#1085;&#1080;&#1103;\&#1060;&#1086;&#1088;&#1084;&#1080;&#1088;&#1086;&#1074;&#1072;&#1085;&#1080;&#1077;%20&#1094;&#1077;&#1085;%20&#1080;%20&#1087;&#1088;&#1086;&#1075;&#1085;&#1086;&#1079;&#1086;&#1074;\&#1058;&#1072;&#1088;&#1080;&#1092;&#1085;&#1072;&#1103;%20&#1082;&#1072;&#1084;&#1087;&#1072;&#1085;&#1080;&#1103;%202020\&#1058;&#1072;&#1088;&#1080;&#1092;&#1099;\&#1053;&#1041;&#1043;&#1069;&#1057;\&#1053;&#1041;&#1043;&#1069;&#1057;%202020(v1%2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Комментарии"/>
      <sheetName val="Проверка"/>
      <sheetName val="et_union"/>
      <sheetName val="TEHSHEET"/>
      <sheetName val="AllSheetsInThisWorkbook"/>
      <sheetName val="modHTTP"/>
      <sheetName val="modfrmCheckUpdates"/>
      <sheetName val="modUpdTemplMain"/>
      <sheetName val="modThisWorkbook"/>
      <sheetName val="modfrmReestr"/>
      <sheetName val="modReestr"/>
      <sheetName val="modInstruction"/>
      <sheetName val="modList00"/>
      <sheetName val="REESTR_STATION"/>
      <sheetName val="modProv"/>
      <sheetName val="modChange"/>
      <sheetName val="modListSopr"/>
      <sheetName val="modHy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Комментарии"/>
      <sheetName val="Проверка"/>
      <sheetName val="et_union"/>
      <sheetName val="TEHSHEET"/>
      <sheetName val="AllSheetsInThisWorkbook"/>
      <sheetName val="modHTTP"/>
      <sheetName val="modfrmCheckUpdates"/>
      <sheetName val="modUpdTemplMain"/>
      <sheetName val="modThisWorkbook"/>
      <sheetName val="modfrmReestr"/>
      <sheetName val="modReestr"/>
      <sheetName val="modInstruction"/>
      <sheetName val="modList00"/>
      <sheetName val="REESTR_STATION"/>
      <sheetName val="modProv"/>
      <sheetName val="modChange"/>
      <sheetName val="modListSopr"/>
      <sheetName val="modHy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Комментарии"/>
      <sheetName val="Проверка"/>
      <sheetName val="et_union"/>
      <sheetName val="TEHSHEET"/>
      <sheetName val="AllSheetsInThisWorkbook"/>
      <sheetName val="modHTTP"/>
      <sheetName val="modfrmCheckUpdates"/>
      <sheetName val="modUpdTemplMain"/>
      <sheetName val="modThisWorkbook"/>
      <sheetName val="modfrmReestr"/>
      <sheetName val="modReestr"/>
      <sheetName val="modInstruction"/>
      <sheetName val="modList00"/>
      <sheetName val="REESTR_STATION"/>
      <sheetName val="modProv"/>
      <sheetName val="modChange"/>
      <sheetName val="modListSopr"/>
      <sheetName val="modHyp"/>
      <sheetName val="НБГЭС 2020(v1 0)_28.08.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Комментарии"/>
      <sheetName val="Проверка"/>
      <sheetName val="et_union"/>
      <sheetName val="TEHSHEET"/>
      <sheetName val="AllSheetsInThisWorkbook"/>
      <sheetName val="modHTTP"/>
      <sheetName val="modfrmCheckUpdates"/>
      <sheetName val="modUpdTemplMain"/>
      <sheetName val="modThisWorkbook"/>
      <sheetName val="modfrmReestr"/>
      <sheetName val="modReestr"/>
      <sheetName val="modInstruction"/>
      <sheetName val="modList00"/>
      <sheetName val="REESTR_STATION"/>
      <sheetName val="modProv"/>
      <sheetName val="modChange"/>
      <sheetName val="modListSopr"/>
      <sheetName val="modHyp"/>
    </sheetNames>
    <sheetDataSet>
      <sheetData sheetId="5">
        <row r="14">
          <cell r="F14">
            <v>531942.878507911</v>
          </cell>
          <cell r="H14">
            <v>1241347.624038087</v>
          </cell>
        </row>
        <row r="44">
          <cell r="F44">
            <v>1342603.6418667997</v>
          </cell>
          <cell r="H44">
            <v>3262672.4123704354</v>
          </cell>
        </row>
        <row r="45">
          <cell r="F45">
            <v>1327403.6418667997</v>
          </cell>
          <cell r="H45">
            <v>3234217.4123704354</v>
          </cell>
        </row>
        <row r="62">
          <cell r="F62">
            <v>3617.437499999988</v>
          </cell>
          <cell r="H62">
            <v>5124.570181249943</v>
          </cell>
        </row>
        <row r="67">
          <cell r="F67">
            <v>1346221.0793667997</v>
          </cell>
          <cell r="H67">
            <v>3267796.9825516855</v>
          </cell>
        </row>
        <row r="68">
          <cell r="F68">
            <v>16104.306383</v>
          </cell>
          <cell r="H68">
            <v>30067.287320022</v>
          </cell>
        </row>
        <row r="69">
          <cell r="F69">
            <v>1330116.7729837997</v>
          </cell>
          <cell r="H69">
            <v>3237729.6952316635</v>
          </cell>
        </row>
        <row r="71">
          <cell r="F71">
            <v>20.675625056008258</v>
          </cell>
          <cell r="H71">
            <v>22.560657266936836</v>
          </cell>
        </row>
        <row r="72">
          <cell r="F72">
            <v>692769.152595729</v>
          </cell>
          <cell r="H72">
            <v>843158.7747999124</v>
          </cell>
        </row>
        <row r="76">
          <cell r="F76">
            <v>0.26943450674468494</v>
          </cell>
          <cell r="H76">
            <v>0.15706664762971959</v>
          </cell>
        </row>
      </sheetData>
      <sheetData sheetId="15">
        <row r="17">
          <cell r="F17">
            <v>904.3063830000001</v>
          </cell>
          <cell r="H17">
            <v>1612.287320022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bges@rushydr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7"/>
  <sheetViews>
    <sheetView tabSelected="1" view="pageBreakPreview" zoomScale="90" zoomScaleSheetLayoutView="90" zoomScalePageLayoutView="0" workbookViewId="0" topLeftCell="A1">
      <selection activeCell="A3" sqref="A3:B3"/>
    </sheetView>
  </sheetViews>
  <sheetFormatPr defaultColWidth="9.00390625" defaultRowHeight="12.75"/>
  <cols>
    <col min="1" max="1" width="30.125" style="1" customWidth="1"/>
    <col min="2" max="2" width="68.75390625" style="1" customWidth="1"/>
    <col min="3" max="16384" width="9.125" style="1" customWidth="1"/>
  </cols>
  <sheetData>
    <row r="1" spans="1:2" ht="15.75">
      <c r="A1" s="39" t="s">
        <v>50</v>
      </c>
      <c r="B1" s="39"/>
    </row>
    <row r="2" spans="1:2" ht="32.25" customHeight="1">
      <c r="A2" s="40" t="s">
        <v>88</v>
      </c>
      <c r="B2" s="40"/>
    </row>
    <row r="3" spans="1:2" ht="15.75">
      <c r="A3" s="39"/>
      <c r="B3" s="39"/>
    </row>
    <row r="4" spans="1:2" ht="31.5" customHeight="1">
      <c r="A4" s="40" t="s">
        <v>54</v>
      </c>
      <c r="B4" s="39"/>
    </row>
    <row r="6" spans="1:2" ht="15.75">
      <c r="A6" s="39" t="s">
        <v>48</v>
      </c>
      <c r="B6" s="39"/>
    </row>
    <row r="8" spans="1:2" ht="40.5" customHeight="1">
      <c r="A8" s="4" t="s">
        <v>39</v>
      </c>
      <c r="B8" s="6" t="s">
        <v>55</v>
      </c>
    </row>
    <row r="9" spans="1:2" ht="15.75">
      <c r="A9" s="4" t="s">
        <v>49</v>
      </c>
      <c r="B9" s="6" t="s">
        <v>56</v>
      </c>
    </row>
    <row r="10" spans="1:2" ht="31.5">
      <c r="A10" s="4" t="s">
        <v>40</v>
      </c>
      <c r="B10" s="6" t="s">
        <v>57</v>
      </c>
    </row>
    <row r="11" spans="1:2" ht="31.5">
      <c r="A11" s="4" t="s">
        <v>41</v>
      </c>
      <c r="B11" s="6" t="s">
        <v>57</v>
      </c>
    </row>
    <row r="12" spans="1:2" ht="31.5">
      <c r="A12" s="4" t="s">
        <v>42</v>
      </c>
      <c r="B12" s="6" t="s">
        <v>58</v>
      </c>
    </row>
    <row r="13" spans="1:2" ht="31.5">
      <c r="A13" s="4" t="s">
        <v>43</v>
      </c>
      <c r="B13" s="6" t="s">
        <v>59</v>
      </c>
    </row>
    <row r="14" spans="1:2" ht="15.75">
      <c r="A14" s="4" t="s">
        <v>44</v>
      </c>
      <c r="B14" s="6" t="s">
        <v>60</v>
      </c>
    </row>
    <row r="15" spans="1:2" ht="15.75">
      <c r="A15" s="4" t="s">
        <v>45</v>
      </c>
      <c r="B15" s="27" t="s">
        <v>61</v>
      </c>
    </row>
    <row r="16" spans="1:2" ht="31.5">
      <c r="A16" s="4" t="s">
        <v>46</v>
      </c>
      <c r="B16" s="7" t="s">
        <v>63</v>
      </c>
    </row>
    <row r="17" spans="1:2" ht="15.75">
      <c r="A17" s="4" t="s">
        <v>47</v>
      </c>
      <c r="B17" s="7" t="s">
        <v>62</v>
      </c>
    </row>
  </sheetData>
  <sheetProtection/>
  <mergeCells count="5">
    <mergeCell ref="A6:B6"/>
    <mergeCell ref="A1:B1"/>
    <mergeCell ref="A2:B2"/>
    <mergeCell ref="A3:B3"/>
    <mergeCell ref="A4:B4"/>
  </mergeCells>
  <hyperlinks>
    <hyperlink ref="B15" r:id="rId1" display="nbges@rushydro.ru"/>
  </hyperlinks>
  <printOptions/>
  <pageMargins left="0.3" right="0.3" top="0.75" bottom="0.75" header="0.3" footer="0.3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6.875" style="1" customWidth="1"/>
    <col min="2" max="2" width="42.625" style="1" customWidth="1"/>
    <col min="3" max="3" width="13.00390625" style="1" customWidth="1"/>
    <col min="4" max="4" width="25.75390625" style="1" customWidth="1"/>
    <col min="5" max="5" width="26.625" style="1" customWidth="1"/>
    <col min="6" max="6" width="29.75390625" style="1" customWidth="1"/>
    <col min="7" max="16384" width="9.125" style="1" customWidth="1"/>
  </cols>
  <sheetData>
    <row r="1" spans="1:6" ht="16.5">
      <c r="A1" s="42" t="s">
        <v>11</v>
      </c>
      <c r="B1" s="43"/>
      <c r="C1" s="43"/>
      <c r="D1" s="43"/>
      <c r="E1" s="43"/>
      <c r="F1" s="43"/>
    </row>
    <row r="2" ht="7.5" customHeight="1"/>
    <row r="3" spans="1:6" s="2" customFormat="1" ht="15.75">
      <c r="A3" s="44" t="s">
        <v>56</v>
      </c>
      <c r="B3" s="44"/>
      <c r="C3" s="44"/>
      <c r="D3" s="44"/>
      <c r="E3" s="44"/>
      <c r="F3" s="44"/>
    </row>
    <row r="4" spans="1:6" s="4" customFormat="1" ht="15.75">
      <c r="A4" s="5"/>
      <c r="B4" s="5"/>
      <c r="C4" s="5"/>
      <c r="D4" s="15"/>
      <c r="E4" s="15"/>
      <c r="F4" s="15"/>
    </row>
    <row r="5" spans="1:6" s="4" customFormat="1" ht="25.5">
      <c r="A5" s="16" t="s">
        <v>8</v>
      </c>
      <c r="B5" s="17" t="s">
        <v>0</v>
      </c>
      <c r="C5" s="17" t="s">
        <v>1</v>
      </c>
      <c r="D5" s="18" t="s">
        <v>64</v>
      </c>
      <c r="E5" s="18" t="s">
        <v>65</v>
      </c>
      <c r="F5" s="31" t="s">
        <v>82</v>
      </c>
    </row>
    <row r="6" spans="1:6" s="4" customFormat="1" ht="15.75">
      <c r="A6" s="19" t="s">
        <v>2</v>
      </c>
      <c r="B6" s="20" t="s">
        <v>12</v>
      </c>
      <c r="C6" s="19" t="s">
        <v>6</v>
      </c>
      <c r="D6" s="32">
        <v>0</v>
      </c>
      <c r="E6" s="26">
        <v>320</v>
      </c>
      <c r="F6" s="26">
        <v>320</v>
      </c>
    </row>
    <row r="7" spans="1:6" s="4" customFormat="1" ht="25.5">
      <c r="A7" s="21" t="s">
        <v>3</v>
      </c>
      <c r="B7" s="22" t="s">
        <v>53</v>
      </c>
      <c r="C7" s="21" t="s">
        <v>6</v>
      </c>
      <c r="D7" s="32">
        <v>0</v>
      </c>
      <c r="E7" s="26">
        <v>320</v>
      </c>
      <c r="F7" s="26">
        <v>320</v>
      </c>
    </row>
    <row r="8" spans="1:6" s="4" customFormat="1" ht="15.75">
      <c r="A8" s="21" t="s">
        <v>5</v>
      </c>
      <c r="B8" s="22" t="s">
        <v>13</v>
      </c>
      <c r="C8" s="21" t="s">
        <v>14</v>
      </c>
      <c r="D8" s="32">
        <v>0</v>
      </c>
      <c r="E8" s="33">
        <v>800</v>
      </c>
      <c r="F8" s="33">
        <v>1355</v>
      </c>
    </row>
    <row r="9" spans="1:6" s="4" customFormat="1" ht="15.75">
      <c r="A9" s="21" t="s">
        <v>7</v>
      </c>
      <c r="B9" s="22" t="s">
        <v>15</v>
      </c>
      <c r="C9" s="21" t="s">
        <v>14</v>
      </c>
      <c r="D9" s="32">
        <v>0</v>
      </c>
      <c r="E9" s="33">
        <v>778.9</v>
      </c>
      <c r="F9" s="33">
        <v>1332.731</v>
      </c>
    </row>
    <row r="10" spans="1:8" s="4" customFormat="1" ht="15.75">
      <c r="A10" s="21" t="s">
        <v>71</v>
      </c>
      <c r="B10" s="22" t="s">
        <v>16</v>
      </c>
      <c r="C10" s="21" t="s">
        <v>17</v>
      </c>
      <c r="D10" s="32">
        <v>0</v>
      </c>
      <c r="E10" s="26">
        <f>'[4]0'!$F$67/1000</f>
        <v>1346.2210793667996</v>
      </c>
      <c r="F10" s="26">
        <f>'[4]0'!$H$67/1000</f>
        <v>3267.7969825516857</v>
      </c>
      <c r="H10" s="29"/>
    </row>
    <row r="11" spans="1:8" s="4" customFormat="1" ht="15.75">
      <c r="A11" s="21" t="s">
        <v>72</v>
      </c>
      <c r="B11" s="22" t="s">
        <v>19</v>
      </c>
      <c r="C11" s="21" t="s">
        <v>17</v>
      </c>
      <c r="D11" s="32">
        <v>0</v>
      </c>
      <c r="E11" s="26">
        <f>'[4]0'!$F$68/1000</f>
        <v>16.104306383</v>
      </c>
      <c r="F11" s="26">
        <f>'[4]0'!$H$68/1000</f>
        <v>30.067287320021997</v>
      </c>
      <c r="H11" s="29"/>
    </row>
    <row r="12" spans="1:8" s="4" customFormat="1" ht="15.75">
      <c r="A12" s="21" t="s">
        <v>73</v>
      </c>
      <c r="B12" s="22" t="s">
        <v>21</v>
      </c>
      <c r="C12" s="21" t="s">
        <v>17</v>
      </c>
      <c r="D12" s="32">
        <v>0</v>
      </c>
      <c r="E12" s="26">
        <f>'[4]0'!$F$69/1000</f>
        <v>1330.1167729837996</v>
      </c>
      <c r="F12" s="26">
        <f>'[4]0'!$H$69/1000</f>
        <v>3237.7296952316638</v>
      </c>
      <c r="H12" s="29"/>
    </row>
    <row r="13" spans="1:8" s="37" customFormat="1" ht="15.75">
      <c r="A13" s="35" t="s">
        <v>74</v>
      </c>
      <c r="B13" s="36" t="s">
        <v>70</v>
      </c>
      <c r="C13" s="35" t="s">
        <v>17</v>
      </c>
      <c r="D13" s="32"/>
      <c r="E13" s="26">
        <f>'[4]0'!$F$14/1000</f>
        <v>531.942878507911</v>
      </c>
      <c r="F13" s="26">
        <f>'[4]0'!$H$14/1000</f>
        <v>1241.347624038087</v>
      </c>
      <c r="H13" s="38"/>
    </row>
    <row r="14" spans="1:8" s="4" customFormat="1" ht="15.75">
      <c r="A14" s="21" t="s">
        <v>9</v>
      </c>
      <c r="B14" s="22" t="s">
        <v>22</v>
      </c>
      <c r="C14" s="21" t="s">
        <v>17</v>
      </c>
      <c r="D14" s="32">
        <v>0</v>
      </c>
      <c r="E14" s="26">
        <f>'[4]0'!$F$44/1000</f>
        <v>1342.6036418667998</v>
      </c>
      <c r="F14" s="26">
        <f>'[4]0'!$H$44/1000</f>
        <v>3262.6724123704353</v>
      </c>
      <c r="H14" s="29"/>
    </row>
    <row r="15" spans="1:6" s="4" customFormat="1" ht="15.75">
      <c r="A15" s="21" t="s">
        <v>18</v>
      </c>
      <c r="B15" s="22" t="s">
        <v>23</v>
      </c>
      <c r="C15" s="21" t="s">
        <v>17</v>
      </c>
      <c r="D15" s="32">
        <v>0</v>
      </c>
      <c r="E15" s="26">
        <f>E14-E16</f>
        <v>16.104306382999994</v>
      </c>
      <c r="F15" s="26">
        <f>F14-F16</f>
        <v>30.067287320021933</v>
      </c>
    </row>
    <row r="16" spans="1:6" s="4" customFormat="1" ht="15.75">
      <c r="A16" s="21" t="s">
        <v>20</v>
      </c>
      <c r="B16" s="22" t="s">
        <v>24</v>
      </c>
      <c r="C16" s="21" t="s">
        <v>17</v>
      </c>
      <c r="D16" s="32">
        <v>0</v>
      </c>
      <c r="E16" s="26">
        <f>('[4]0'!$F$45-'[4]9'!$F$17)/1000</f>
        <v>1326.4993354837998</v>
      </c>
      <c r="F16" s="26">
        <f>('[4]0'!$H$45-'[4]9'!$H$17)/1000</f>
        <v>3232.6051250504133</v>
      </c>
    </row>
    <row r="17" spans="1:6" s="4" customFormat="1" ht="15.75">
      <c r="A17" s="21" t="s">
        <v>75</v>
      </c>
      <c r="B17" s="22" t="s">
        <v>25</v>
      </c>
      <c r="C17" s="21" t="s">
        <v>17</v>
      </c>
      <c r="D17" s="32">
        <v>0</v>
      </c>
      <c r="E17" s="26">
        <f>E18+E19</f>
        <v>3.6174374999999883</v>
      </c>
      <c r="F17" s="26">
        <f>F18+F19</f>
        <v>5.1245701812499425</v>
      </c>
    </row>
    <row r="18" spans="1:6" s="4" customFormat="1" ht="15.75">
      <c r="A18" s="21" t="s">
        <v>76</v>
      </c>
      <c r="B18" s="22" t="s">
        <v>23</v>
      </c>
      <c r="C18" s="21" t="s">
        <v>17</v>
      </c>
      <c r="D18" s="32">
        <v>0</v>
      </c>
      <c r="E18" s="26">
        <v>0</v>
      </c>
      <c r="F18" s="26">
        <v>0</v>
      </c>
    </row>
    <row r="19" spans="1:6" s="4" customFormat="1" ht="15.75">
      <c r="A19" s="21" t="s">
        <v>77</v>
      </c>
      <c r="B19" s="22" t="s">
        <v>24</v>
      </c>
      <c r="C19" s="21" t="s">
        <v>17</v>
      </c>
      <c r="D19" s="32">
        <v>0</v>
      </c>
      <c r="E19" s="26">
        <f>'[4]0'!$F$62/1000</f>
        <v>3.6174374999999883</v>
      </c>
      <c r="F19" s="26">
        <f>'[4]0'!$H$62/1000</f>
        <v>5.1245701812499425</v>
      </c>
    </row>
    <row r="20" spans="1:6" s="4" customFormat="1" ht="25.5">
      <c r="A20" s="21" t="s">
        <v>69</v>
      </c>
      <c r="B20" s="22" t="s">
        <v>26</v>
      </c>
      <c r="C20" s="21"/>
      <c r="D20" s="32">
        <v>0</v>
      </c>
      <c r="E20" s="30">
        <f>SUM(E21:E22)</f>
        <v>0</v>
      </c>
      <c r="F20" s="30">
        <f>SUM(F21:F22)</f>
        <v>0</v>
      </c>
    </row>
    <row r="21" spans="1:6" s="4" customFormat="1" ht="15.75">
      <c r="A21" s="21" t="s">
        <v>78</v>
      </c>
      <c r="B21" s="22" t="s">
        <v>23</v>
      </c>
      <c r="C21" s="21" t="s">
        <v>17</v>
      </c>
      <c r="D21" s="32">
        <v>0</v>
      </c>
      <c r="E21" s="26"/>
      <c r="F21" s="26"/>
    </row>
    <row r="22" spans="1:6" s="4" customFormat="1" ht="15.75">
      <c r="A22" s="21" t="s">
        <v>79</v>
      </c>
      <c r="B22" s="22" t="s">
        <v>24</v>
      </c>
      <c r="C22" s="21" t="s">
        <v>17</v>
      </c>
      <c r="D22" s="32">
        <v>0</v>
      </c>
      <c r="E22" s="26"/>
      <c r="F22" s="26"/>
    </row>
    <row r="23" spans="1:6" s="4" customFormat="1" ht="25.5">
      <c r="A23" s="21" t="s">
        <v>80</v>
      </c>
      <c r="B23" s="22" t="s">
        <v>51</v>
      </c>
      <c r="C23" s="21" t="s">
        <v>17</v>
      </c>
      <c r="D23" s="32">
        <v>0</v>
      </c>
      <c r="E23" s="26"/>
      <c r="F23" s="26"/>
    </row>
    <row r="24" spans="1:7" s="4" customFormat="1" ht="38.25">
      <c r="A24" s="21" t="s">
        <v>10</v>
      </c>
      <c r="B24" s="22" t="s">
        <v>52</v>
      </c>
      <c r="C24" s="21" t="s">
        <v>4</v>
      </c>
      <c r="D24" s="32">
        <v>0</v>
      </c>
      <c r="E24" s="26">
        <f>'[4]0'!$F$76</f>
        <v>0.26943450674468494</v>
      </c>
      <c r="F24" s="26">
        <f>'[4]0'!$H$76</f>
        <v>0.15706664762971959</v>
      </c>
      <c r="G24" s="34"/>
    </row>
    <row r="25" spans="1:6" s="4" customFormat="1" ht="36.75" customHeight="1">
      <c r="A25" s="23" t="s">
        <v>81</v>
      </c>
      <c r="B25" s="24" t="s">
        <v>68</v>
      </c>
      <c r="C25" s="45" t="s">
        <v>86</v>
      </c>
      <c r="D25" s="45"/>
      <c r="E25" s="45"/>
      <c r="F25" s="45"/>
    </row>
    <row r="26" spans="1:6" s="4" customFormat="1" ht="15.75">
      <c r="A26" s="5"/>
      <c r="B26" s="41" t="s">
        <v>85</v>
      </c>
      <c r="C26" s="41"/>
      <c r="D26" s="41"/>
      <c r="E26" s="41"/>
      <c r="F26" s="41"/>
    </row>
    <row r="27" spans="1:6" s="4" customFormat="1" ht="9.75" customHeight="1">
      <c r="A27" s="3"/>
      <c r="B27" s="3"/>
      <c r="C27" s="3"/>
      <c r="D27" s="25"/>
      <c r="E27" s="25"/>
      <c r="F27" s="25"/>
    </row>
    <row r="28" spans="1:6" ht="15.75">
      <c r="A28" s="5"/>
      <c r="B28" s="41"/>
      <c r="C28" s="41"/>
      <c r="D28" s="41"/>
      <c r="E28" s="41"/>
      <c r="F28" s="41"/>
    </row>
    <row r="29" spans="1:6" ht="15.75">
      <c r="A29" s="3"/>
      <c r="B29" s="3"/>
      <c r="C29" s="3"/>
      <c r="D29" s="25"/>
      <c r="E29" s="25"/>
      <c r="F29" s="25"/>
    </row>
  </sheetData>
  <sheetProtection/>
  <mergeCells count="5">
    <mergeCell ref="B28:F28"/>
    <mergeCell ref="A1:F1"/>
    <mergeCell ref="A3:F3"/>
    <mergeCell ref="B26:F26"/>
    <mergeCell ref="C25:F25"/>
  </mergeCells>
  <printOptions/>
  <pageMargins left="0.35433070866141736" right="0.2755905511811024" top="0.3937007874015748" bottom="0.3937007874015748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6.00390625" style="1" customWidth="1"/>
    <col min="2" max="2" width="33.375" style="1" customWidth="1"/>
    <col min="3" max="3" width="17.00390625" style="1" customWidth="1"/>
    <col min="4" max="9" width="11.00390625" style="1" customWidth="1"/>
    <col min="10" max="16384" width="9.125" style="1" customWidth="1"/>
  </cols>
  <sheetData>
    <row r="1" spans="1:9" ht="16.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3" spans="1:9" ht="15.75">
      <c r="A3" s="44" t="str">
        <f>1_2!A3:F3</f>
        <v>АО "Нижне-Бурейская ГЭС"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8"/>
      <c r="B4" s="8"/>
      <c r="C4" s="8"/>
      <c r="D4" s="9"/>
      <c r="E4" s="9"/>
      <c r="F4" s="9"/>
      <c r="G4" s="10"/>
      <c r="H4" s="10"/>
      <c r="I4" s="10"/>
    </row>
    <row r="5" spans="1:9" ht="34.5" customHeight="1">
      <c r="A5" s="47" t="s">
        <v>8</v>
      </c>
      <c r="B5" s="47" t="s">
        <v>0</v>
      </c>
      <c r="C5" s="47" t="s">
        <v>37</v>
      </c>
      <c r="D5" s="48" t="s">
        <v>67</v>
      </c>
      <c r="E5" s="48"/>
      <c r="F5" s="48" t="s">
        <v>66</v>
      </c>
      <c r="G5" s="48"/>
      <c r="H5" s="48" t="s">
        <v>83</v>
      </c>
      <c r="I5" s="48"/>
    </row>
    <row r="6" spans="1:9" ht="25.5" customHeight="1">
      <c r="A6" s="47"/>
      <c r="B6" s="47"/>
      <c r="C6" s="47"/>
      <c r="D6" s="11" t="s">
        <v>36</v>
      </c>
      <c r="E6" s="11" t="s">
        <v>35</v>
      </c>
      <c r="F6" s="11" t="s">
        <v>36</v>
      </c>
      <c r="G6" s="11" t="s">
        <v>35</v>
      </c>
      <c r="H6" s="11" t="s">
        <v>36</v>
      </c>
      <c r="I6" s="11" t="s">
        <v>35</v>
      </c>
    </row>
    <row r="7" spans="1:9" ht="15.75">
      <c r="A7" s="12" t="s">
        <v>7</v>
      </c>
      <c r="B7" s="13" t="s">
        <v>34</v>
      </c>
      <c r="C7" s="12" t="s">
        <v>4</v>
      </c>
      <c r="D7" s="14"/>
      <c r="E7" s="14"/>
      <c r="F7" s="14"/>
      <c r="G7" s="14"/>
      <c r="H7" s="14"/>
      <c r="I7" s="14"/>
    </row>
    <row r="8" spans="1:9" ht="15.75">
      <c r="A8" s="12" t="s">
        <v>33</v>
      </c>
      <c r="B8" s="13" t="s">
        <v>32</v>
      </c>
      <c r="C8" s="12" t="s">
        <v>30</v>
      </c>
      <c r="D8" s="28" t="s">
        <v>87</v>
      </c>
      <c r="E8" s="28" t="s">
        <v>87</v>
      </c>
      <c r="F8" s="28" t="str">
        <f>E8</f>
        <v>x</v>
      </c>
      <c r="G8" s="28">
        <f>'[4]0'!$F$71</f>
        <v>20.675625056008258</v>
      </c>
      <c r="H8" s="28">
        <f>G8</f>
        <v>20.675625056008258</v>
      </c>
      <c r="I8" s="28">
        <f>'[4]0'!$H$71</f>
        <v>22.560657266936836</v>
      </c>
    </row>
    <row r="9" spans="1:9" ht="15.75">
      <c r="A9" s="12"/>
      <c r="B9" s="13" t="s">
        <v>31</v>
      </c>
      <c r="C9" s="12" t="s">
        <v>30</v>
      </c>
      <c r="D9" s="28"/>
      <c r="E9" s="28"/>
      <c r="F9" s="28"/>
      <c r="G9" s="28"/>
      <c r="H9" s="28"/>
      <c r="I9" s="28"/>
    </row>
    <row r="10" spans="1:9" ht="15.75">
      <c r="A10" s="12" t="s">
        <v>29</v>
      </c>
      <c r="B10" s="13" t="s">
        <v>28</v>
      </c>
      <c r="C10" s="12" t="s">
        <v>27</v>
      </c>
      <c r="D10" s="28" t="s">
        <v>87</v>
      </c>
      <c r="E10" s="28" t="s">
        <v>87</v>
      </c>
      <c r="F10" s="28" t="str">
        <f>E10</f>
        <v>x</v>
      </c>
      <c r="G10" s="28">
        <f>'[4]0'!$F$72</f>
        <v>692769.152595729</v>
      </c>
      <c r="H10" s="28">
        <f>G10</f>
        <v>692769.152595729</v>
      </c>
      <c r="I10" s="28">
        <f>'[4]0'!$H$72</f>
        <v>843158.7747999124</v>
      </c>
    </row>
    <row r="11" spans="1:9" ht="15.75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15.75">
      <c r="A12" s="46" t="s">
        <v>84</v>
      </c>
      <c r="B12" s="46"/>
      <c r="C12" s="46"/>
      <c r="D12" s="46"/>
      <c r="E12" s="46"/>
      <c r="F12" s="46"/>
      <c r="G12" s="46"/>
      <c r="H12" s="46"/>
      <c r="I12" s="46"/>
    </row>
  </sheetData>
  <sheetProtection/>
  <mergeCells count="10">
    <mergeCell ref="A11:I11"/>
    <mergeCell ref="A12:I12"/>
    <mergeCell ref="A1:I1"/>
    <mergeCell ref="A3:I3"/>
    <mergeCell ref="A5:A6"/>
    <mergeCell ref="B5:B6"/>
    <mergeCell ref="C5:C6"/>
    <mergeCell ref="D5:E5"/>
    <mergeCell ref="F5:G5"/>
    <mergeCell ref="H5:I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Якудкина Наталья Викторовна</cp:lastModifiedBy>
  <cp:lastPrinted>2019-04-30T09:26:50Z</cp:lastPrinted>
  <dcterms:created xsi:type="dcterms:W3CDTF">2014-08-15T10:06:32Z</dcterms:created>
  <dcterms:modified xsi:type="dcterms:W3CDTF">2019-08-29T14:57:51Z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